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Calcolatore" sheetId="2" state="visible" r:id="rId2"/>
    <sheet xmlns:r="http://schemas.openxmlformats.org/officeDocument/2006/relationships" name="Esempi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0.0"/>
    <numFmt numFmtId="165" formatCode="#,##0 &quot;€&quot;"/>
    <numFmt numFmtId="166" formatCode="0&quot;%&quot;"/>
    <numFmt numFmtId="167" formatCode="#,##0 &quot;h&quot;"/>
    <numFmt numFmtId="168" formatCode="0.0 &quot;mesi&quot;"/>
    <numFmt numFmtId="169" formatCode="+0&quot;%&quot;;-0&quot;%&quot;"/>
    <numFmt numFmtId="170" formatCode="+#,##0 &quot;€&quot;;-#,##0 &quot;€&quot;"/>
  </numFmts>
  <fonts count="8">
    <font>
      <name val="Calibri"/>
      <family val="2"/>
      <color theme="1"/>
      <sz val="11"/>
      <scheme val="minor"/>
    </font>
    <font>
      <name val="Calibri"/>
      <b val="1"/>
      <color rgb="000A0A0A"/>
      <sz val="18"/>
    </font>
    <font>
      <name val="Calibri"/>
      <b val="1"/>
      <color rgb="003737E7"/>
      <sz val="13"/>
    </font>
    <font>
      <name val="Calibri"/>
      <color rgb="000A0A0A"/>
      <sz val="11"/>
    </font>
    <font>
      <name val="Calibri"/>
      <color rgb="006A6A77"/>
      <sz val="9"/>
    </font>
    <font>
      <name val="Calibri"/>
      <b val="1"/>
      <color rgb="000A0A0A"/>
      <sz val="11"/>
    </font>
    <font>
      <name val="Calibri"/>
      <i val="1"/>
      <color rgb="006A6A77"/>
      <sz val="9"/>
    </font>
    <font>
      <name val="Calibri"/>
      <b val="1"/>
      <color rgb="003737E7"/>
      <sz val="11"/>
    </font>
  </fonts>
  <fills count="4">
    <fill>
      <patternFill/>
    </fill>
    <fill>
      <patternFill patternType="gray125"/>
    </fill>
    <fill>
      <patternFill patternType="solid">
        <fgColor rgb="00FFF8E7"/>
      </patternFill>
    </fill>
    <fill>
      <patternFill patternType="solid">
        <fgColor rgb="00E9E9FF"/>
      </patternFill>
    </fill>
  </fills>
  <borders count="4">
    <border>
      <left/>
      <right/>
      <top/>
      <bottom/>
      <diagonal/>
    </border>
    <border>
      <bottom style="medium">
        <color rgb="003737E7"/>
      </bottom>
    </border>
    <border>
      <left/>
      <right/>
      <top/>
      <bottom style="medium">
        <color rgb="003737E7"/>
      </bottom>
      <diagonal/>
    </border>
    <border>
      <left style="thin">
        <color rgb="00E5E5EC"/>
      </left>
      <right style="thin">
        <color rgb="00E5E5EC"/>
      </right>
      <top style="thin">
        <color rgb="00E5E5EC"/>
      </top>
      <bottom style="thin">
        <color rgb="00E5E5EC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top" wrapText="1"/>
    </xf>
    <xf numFmtId="0" fontId="4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1" pivotButton="0" quotePrefix="0" xfId="0"/>
    <xf numFmtId="0" fontId="0" fillId="0" borderId="2" pivotButton="0" quotePrefix="0" xfId="0"/>
    <xf numFmtId="0" fontId="5" fillId="0" borderId="0" applyAlignment="1" pivotButton="0" quotePrefix="0" xfId="0">
      <alignment horizontal="left" vertical="center" wrapText="1"/>
    </xf>
    <xf numFmtId="164" fontId="5" fillId="2" borderId="3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wrapText="1"/>
    </xf>
    <xf numFmtId="0" fontId="5" fillId="2" borderId="3" applyAlignment="1" pivotButton="0" quotePrefix="0" xfId="0">
      <alignment horizontal="right" vertical="center"/>
    </xf>
    <xf numFmtId="165" fontId="5" fillId="2" borderId="3" applyAlignment="1" pivotButton="0" quotePrefix="0" xfId="0">
      <alignment horizontal="right" vertical="center"/>
    </xf>
    <xf numFmtId="166" fontId="5" fillId="2" borderId="3" applyAlignment="1" pivotButton="0" quotePrefix="0" xfId="0">
      <alignment horizontal="right" vertical="center"/>
    </xf>
    <xf numFmtId="0" fontId="3" fillId="0" borderId="0" applyAlignment="1" pivotButton="0" quotePrefix="0" xfId="0">
      <alignment horizontal="left" vertical="center" wrapText="1"/>
    </xf>
    <xf numFmtId="167" fontId="3" fillId="3" borderId="3" applyAlignment="1" pivotButton="0" quotePrefix="0" xfId="0">
      <alignment horizontal="right" vertical="center"/>
    </xf>
    <xf numFmtId="165" fontId="7" fillId="3" borderId="3" applyAlignment="1" pivotButton="0" quotePrefix="0" xfId="0">
      <alignment horizontal="right" vertical="center"/>
    </xf>
    <xf numFmtId="165" fontId="3" fillId="3" borderId="3" applyAlignment="1" pivotButton="0" quotePrefix="0" xfId="0">
      <alignment horizontal="right" vertical="center"/>
    </xf>
    <xf numFmtId="168" fontId="7" fillId="3" borderId="3" applyAlignment="1" pivotButton="0" quotePrefix="0" xfId="0">
      <alignment horizontal="right" vertical="center"/>
    </xf>
    <xf numFmtId="169" fontId="3" fillId="3" borderId="3" applyAlignment="1" pivotButton="0" quotePrefix="0" xfId="0">
      <alignment horizontal="right" vertical="center"/>
    </xf>
    <xf numFmtId="169" fontId="7" fillId="3" borderId="3" applyAlignment="1" pivotButton="0" quotePrefix="0" xfId="0">
      <alignment horizontal="right" vertical="center"/>
    </xf>
    <xf numFmtId="170" fontId="7" fillId="3" borderId="3" applyAlignment="1" pivotButton="0" quotePrefix="0" xfId="0">
      <alignment horizontal="right" vertical="center"/>
    </xf>
    <xf numFmtId="0" fontId="6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37"/>
  <sheetViews>
    <sheetView workbookViewId="0">
      <selection activeCell="A1" sqref="A1"/>
    </sheetView>
  </sheetViews>
  <sheetFormatPr baseColWidth="8" defaultRowHeight="15"/>
  <cols>
    <col width="3" customWidth="1" min="1" max="1"/>
    <col width="100" customWidth="1" min="2" max="2"/>
  </cols>
  <sheetData>
    <row r="2" ht="30" customHeight="1">
      <c r="B2" s="1" t="inlineStr">
        <is>
          <t>Come usare il calcolatore ROI</t>
        </is>
      </c>
    </row>
    <row r="4" ht="22" customHeight="1">
      <c r="B4" s="2" t="inlineStr">
        <is>
          <t>1. Compila le celle gialle (INPUT)</t>
        </is>
      </c>
    </row>
    <row r="5" ht="18" customHeight="1">
      <c r="B5" s="3" t="inlineStr">
        <is>
          <t>• Vai al foglio "Calcolatore".</t>
        </is>
      </c>
    </row>
    <row r="6" ht="18" customHeight="1">
      <c r="B6" s="3" t="inlineStr">
        <is>
          <t>• Le celle gialle sono le uniche editabili: ci scrivi i numeri del tuo caso reale.</t>
        </is>
      </c>
    </row>
    <row r="7" ht="18" customHeight="1">
      <c r="B7" s="3" t="inlineStr">
        <is>
          <t>• Le celle viola sono calcoli automatici — non vanno toccate.</t>
        </is>
      </c>
    </row>
    <row r="9" ht="22" customHeight="1">
      <c r="B9" s="2" t="inlineStr">
        <is>
          <t>2. Come stimare gli input senza strumenti di misurazione</t>
        </is>
      </c>
    </row>
    <row r="10" ht="18" customHeight="1">
      <c r="B10" s="3" t="inlineStr">
        <is>
          <t>• Ore perse/settimana: chiedi al team. Tieni conto anche del "tempo frammentato" (5 min × 30 volte = 2.5 h). Quasi sempre si sottostima.</t>
        </is>
      </c>
    </row>
    <row r="11" ht="18" customHeight="1">
      <c r="B11" s="3" t="inlineStr">
        <is>
          <t>• Costo orario medio: prendi lo stipendio lordo annuo del ruolo e dividi per 1.700 ore (al netto ferie + festività + malattia media).</t>
        </is>
      </c>
    </row>
    <row r="12" ht="18" customHeight="1">
      <c r="B12" s="3" t="inlineStr">
        <is>
          <t>• Tasso di recupero 60–80%: automazione non elimina il 100% del tempo. Resta sempre: gestione eccezioni, controlli, gestione casi nuovi.</t>
        </is>
      </c>
    </row>
    <row r="14" ht="22" customHeight="1">
      <c r="B14" s="2" t="inlineStr">
        <is>
          <t>3. Come leggere i risultati</t>
        </is>
      </c>
    </row>
    <row r="15" ht="18" customHeight="1">
      <c r="B15" s="3" t="inlineStr">
        <is>
          <t>• Break-even in mesi: quanto tempo per rientrare dell'investimento. Sotto i 24 mesi = progetto sano. Sopra i 48 = probabilmente sovradimensionato.</t>
        </is>
      </c>
    </row>
    <row r="16" ht="18" customHeight="1">
      <c r="B16" s="3" t="inlineStr">
        <is>
          <t>• ROI a 3 anni: è la metrica che conta davvero. Sopra il 100% significa che hai più che raddoppiato l'investimento.</t>
        </is>
      </c>
    </row>
    <row r="17" ht="18" customHeight="1">
      <c r="B17" s="3" t="inlineStr">
        <is>
          <t>• Confronto SaaS vs Custom: non è sempre a favore del custom. Se le "persone coinvolte" sono poche (2–3), il SaaS spesso è più conveniente.</t>
        </is>
      </c>
    </row>
    <row r="19" ht="22" customHeight="1">
      <c r="B19" s="2" t="inlineStr">
        <is>
          <t>4. Trappole da evitare</t>
        </is>
      </c>
    </row>
    <row r="20" ht="18" customHeight="1">
      <c r="B20" s="3" t="inlineStr">
        <is>
          <t>• Non sovrastimare il tasso di recupero (80%+). Realistico = 60–70%.</t>
        </is>
      </c>
    </row>
    <row r="21" ht="18" customHeight="1">
      <c r="B21" s="3" t="inlineStr">
        <is>
          <t>• Non dimenticare il costo setup interno: formazione, migrazione dati, change management sono 10–20% del progetto.</t>
        </is>
      </c>
    </row>
    <row r="22" ht="18" customHeight="1">
      <c r="B22" s="3" t="inlineStr">
        <is>
          <t>• Il canone mensile deve includere: hosting, manutenzione evolutiva, supporto. Il range realistico è 1–2% del progetto/mese.</t>
        </is>
      </c>
    </row>
    <row r="24" ht="22" customHeight="1">
      <c r="B24" s="2" t="inlineStr">
        <is>
          <t>5. Limiti di questo calcolatore</t>
        </is>
      </c>
    </row>
    <row r="25" ht="18" customHeight="1">
      <c r="B25" s="3" t="inlineStr">
        <is>
          <t>• È una stima d'ingresso, non un business case completo.</t>
        </is>
      </c>
    </row>
    <row r="26" ht="18" customHeight="1">
      <c r="B26" s="3" t="inlineStr">
        <is>
          <t>• Non considera: inflazione salariale, aumenti listino SaaS, benefici qualitativi (qualità dati, velocità decisionale, meno errori).</t>
        </is>
      </c>
    </row>
    <row r="27" ht="18" customHeight="1">
      <c r="B27" s="3" t="inlineStr">
        <is>
          <t>• Non sostituisce un check-up fatto sul tuo caso reale: se i numeri quadrano qui, vale la pena farlo fare a noi sui tuoi dati.</t>
        </is>
      </c>
    </row>
    <row r="29" ht="22" customHeight="1">
      <c r="B29" s="2" t="inlineStr">
        <is>
          <t>6. Vuoi che lo facciamo noi sul tuo caso?</t>
        </is>
      </c>
    </row>
    <row r="30" ht="18" customHeight="1">
      <c r="B30" s="3" t="inlineStr">
        <is>
          <t>• Nel check-up gratuito (20 minuti, zero impegno) partiamo da questi numeri e ti diamo un ROI realistico sul tuo processo reale.</t>
        </is>
      </c>
    </row>
    <row r="31" ht="18" customHeight="1">
      <c r="B31" s="3" t="inlineStr">
        <is>
          <t>• Se ha senso, ti proponiamo un percorso. Se non ha senso, te lo diciamo.</t>
        </is>
      </c>
    </row>
    <row r="32" ht="18" customHeight="1">
      <c r="B32" s="3" t="inlineStr">
        <is>
          <t>• Prenota: https://automazionipmi.it/test-gratuito.html</t>
        </is>
      </c>
    </row>
    <row r="35">
      <c r="B35" s="4" t="inlineStr">
        <is>
          <t>─────────────────────────────────────────────────────</t>
        </is>
      </c>
    </row>
    <row r="36">
      <c r="B36" s="4" t="inlineStr">
        <is>
          <t>© 2026 AutomazioniPMI · automazionipmi.it · Calcolatore versione 1.0</t>
        </is>
      </c>
    </row>
    <row r="37">
      <c r="B37" s="4" t="inlineStr">
        <is>
          <t>Puoi modificare e ridistribuire liberamente. Se lo trovi utile, parlacene.</t>
        </is>
      </c>
    </row>
  </sheetData>
  <mergeCells count="1">
    <mergeCell ref="B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37"/>
  <sheetViews>
    <sheetView workbookViewId="0">
      <selection activeCell="A1" sqref="A1"/>
    </sheetView>
  </sheetViews>
  <sheetFormatPr baseColWidth="8" defaultRowHeight="15"/>
  <cols>
    <col width="3" customWidth="1" min="1" max="1"/>
    <col width="44" customWidth="1" min="2" max="2"/>
    <col width="18" customWidth="1" min="3" max="3"/>
    <col width="14" customWidth="1" min="4" max="4"/>
    <col width="50" customWidth="1" min="5" max="5"/>
  </cols>
  <sheetData>
    <row r="2" ht="30" customHeight="1">
      <c r="B2" s="5" t="inlineStr">
        <is>
          <t>Calcolatore ROI gestionale</t>
        </is>
      </c>
    </row>
    <row r="3">
      <c r="B3" s="4" t="inlineStr">
        <is>
          <t>Inserisci i numeri del tuo caso nelle celle gialle. Le celle viola si aggiornano automaticamente.</t>
        </is>
      </c>
    </row>
    <row r="5">
      <c r="B5" s="6" t="inlineStr">
        <is>
          <t>INPUT — i numeri del tuo caso</t>
        </is>
      </c>
      <c r="C5" s="7" t="n"/>
      <c r="D5" s="7" t="n"/>
      <c r="E5" s="7" t="n"/>
    </row>
    <row r="7" ht="22" customHeight="1">
      <c r="B7" s="8" t="inlineStr">
        <is>
          <t>Ore perse per persona alla settimana</t>
        </is>
      </c>
      <c r="C7" s="9" t="inlineStr"/>
      <c r="D7" s="10" t="inlineStr">
        <is>
          <t>h / settimana</t>
        </is>
      </c>
      <c r="E7" s="11" t="inlineStr">
        <is>
          <t>Quante ore a settimana si perdono oggi nel processo che vuoi automatizzare.</t>
        </is>
      </c>
    </row>
    <row r="8" ht="22" customHeight="1">
      <c r="B8" s="8" t="inlineStr">
        <is>
          <t>Persone coinvolte nel processo</t>
        </is>
      </c>
      <c r="C8" s="12" t="inlineStr"/>
      <c r="D8" s="10" t="inlineStr">
        <is>
          <t>persone</t>
        </is>
      </c>
      <c r="E8" s="11" t="inlineStr">
        <is>
          <t>Numero di persone del tuo team che oggi lavorano (o subiscono) questo processo.</t>
        </is>
      </c>
    </row>
    <row r="9" ht="22" customHeight="1">
      <c r="B9" s="8" t="inlineStr">
        <is>
          <t>Costo orario medio aziendale</t>
        </is>
      </c>
      <c r="C9" s="13" t="inlineStr"/>
      <c r="D9" s="10" t="inlineStr">
        <is>
          <t>€ / ora</t>
        </is>
      </c>
      <c r="E9" s="11" t="inlineStr">
        <is>
          <t>Include stipendio lordo + contributi. Per PMI italiane: 25–45€/h è il range tipico.</t>
        </is>
      </c>
    </row>
    <row r="10" ht="22" customHeight="1">
      <c r="B10" s="8" t="inlineStr">
        <is>
          <t>Tasso di recupero stimato</t>
        </is>
      </c>
      <c r="C10" s="14" t="n">
        <v>70</v>
      </c>
      <c r="D10" s="10" t="inlineStr">
        <is>
          <t>% (0-100)</t>
        </is>
      </c>
      <c r="E10" s="11" t="inlineStr">
        <is>
          <t>Dopo automazione, quanto delle ore perse vengono davvero recuperate. 60-80% è realistico.</t>
        </is>
      </c>
    </row>
    <row r="11" ht="22" customHeight="1">
      <c r="B11" s="8" t="inlineStr">
        <is>
          <t>Costo progetto una-tantum</t>
        </is>
      </c>
      <c r="C11" s="13" t="inlineStr"/>
      <c r="D11" s="10" t="inlineStr">
        <is>
          <t>€</t>
        </is>
      </c>
      <c r="E11" s="11" t="inlineStr">
        <is>
          <t>Budget di sviluppo una-tantum (il nostro range: 8.000–45.000€ per modulo operativo).</t>
        </is>
      </c>
    </row>
    <row r="12" ht="22" customHeight="1">
      <c r="B12" s="8" t="inlineStr">
        <is>
          <t>Canone mensile manutenzione</t>
        </is>
      </c>
      <c r="C12" s="13" t="inlineStr"/>
      <c r="D12" s="10" t="inlineStr">
        <is>
          <t>€ / mese</t>
        </is>
      </c>
      <c r="E12" s="11" t="inlineStr">
        <is>
          <t>Manutenzione, hosting, supporto. Tipico: 1–2% del progetto, al mese.</t>
        </is>
      </c>
    </row>
    <row r="13" ht="22" customHeight="1">
      <c r="B13" s="8" t="inlineStr">
        <is>
          <t>Costo setup interno (formazione, change)</t>
        </is>
      </c>
      <c r="C13" s="13" t="inlineStr"/>
      <c r="D13" s="10" t="inlineStr">
        <is>
          <t>€</t>
        </is>
      </c>
      <c r="E13" s="11" t="inlineStr">
        <is>
          <t>Ore del tuo team per adozione + formazione, stimate a costo orario. Tipico: 10–20% del progetto.</t>
        </is>
      </c>
    </row>
    <row r="15">
      <c r="B15" s="6" t="inlineStr">
        <is>
          <t>OUTPUT — il tuo ritorno stimato</t>
        </is>
      </c>
      <c r="C15" s="7" t="n"/>
      <c r="D15" s="7" t="n"/>
      <c r="E15" s="7" t="n"/>
    </row>
    <row r="17">
      <c r="B17" s="15" t="inlineStr">
        <is>
          <t>Ore perse all'anno (tutto il team)</t>
        </is>
      </c>
      <c r="C17" s="16">
        <f>C7*C8*46</f>
        <v/>
      </c>
      <c r="D17" s="4" t="inlineStr">
        <is>
          <t>46 settimane / anno (al netto ferie)</t>
        </is>
      </c>
    </row>
    <row r="18">
      <c r="B18" s="15" t="inlineStr">
        <is>
          <t>Euro persi all'anno oggi</t>
        </is>
      </c>
      <c r="C18" s="17">
        <f>C17*C9</f>
        <v/>
      </c>
    </row>
    <row r="19">
      <c r="B19" s="15" t="inlineStr">
        <is>
          <t>Ore recuperate all'anno con l'automazione</t>
        </is>
      </c>
      <c r="C19" s="16">
        <f>C17*C10/100</f>
        <v/>
      </c>
    </row>
    <row r="20">
      <c r="B20" s="8" t="inlineStr">
        <is>
          <t>Euro recuperati all'anno (beneficio lordo)</t>
        </is>
      </c>
      <c r="C20" s="17">
        <f>C19*C9</f>
        <v/>
      </c>
    </row>
    <row r="21">
      <c r="B21" s="15" t="inlineStr">
        <is>
          <t>Costo annuo del sistema (canone × 12)</t>
        </is>
      </c>
      <c r="C21" s="18">
        <f>C12*12</f>
        <v/>
      </c>
    </row>
    <row r="22">
      <c r="B22" s="8" t="inlineStr">
        <is>
          <t>Beneficio netto annuo (recupero - canone)</t>
        </is>
      </c>
      <c r="C22" s="17">
        <f>C20-C21</f>
        <v/>
      </c>
    </row>
    <row r="23">
      <c r="B23" s="15" t="inlineStr">
        <is>
          <t>Investimento iniziale totale (progetto + setup)</t>
        </is>
      </c>
      <c r="C23" s="18">
        <f>C11+C13</f>
        <v/>
      </c>
    </row>
    <row r="25">
      <c r="B25" s="8" t="inlineStr">
        <is>
          <t>Break-even (mesi al recupero dell'investimento)</t>
        </is>
      </c>
      <c r="C25" s="19">
        <f>IF(C22&lt;=0,"mai (beneficio negativo)",C23/(C22/12))</f>
        <v/>
      </c>
      <c r="D25" s="4" t="inlineStr">
        <is>
          <t>Più basso = meglio</t>
        </is>
      </c>
    </row>
    <row r="26">
      <c r="B26" s="15" t="inlineStr">
        <is>
          <t>ROI a 1 anno</t>
        </is>
      </c>
      <c r="C26" s="20">
        <f>(C22*1-C23)/C23*100</f>
        <v/>
      </c>
    </row>
    <row r="27">
      <c r="B27" s="15" t="inlineStr">
        <is>
          <t>ROI a 3 anni</t>
        </is>
      </c>
      <c r="C27" s="20">
        <f>(C22*3-C23)/C23*100</f>
        <v/>
      </c>
    </row>
    <row r="28">
      <c r="B28" s="8" t="inlineStr">
        <is>
          <t>ROI a 5 anni</t>
        </is>
      </c>
      <c r="C28" s="21">
        <f>(C22*5-C23)/C23*100</f>
        <v/>
      </c>
    </row>
    <row r="30">
      <c r="B30" s="6" t="inlineStr">
        <is>
          <t>CONFRONTO CON UN SAAS EQUIVALENTE</t>
        </is>
      </c>
      <c r="C30" s="7" t="n"/>
      <c r="D30" s="7" t="n"/>
      <c r="E30" s="7" t="n"/>
    </row>
    <row r="32">
      <c r="B32" s="15" t="inlineStr">
        <is>
          <t>Costo SaaS ipotetico per utente/mese</t>
        </is>
      </c>
      <c r="C32" s="13" t="n">
        <v>28</v>
      </c>
      <c r="D32" s="4" t="inlineStr">
        <is>
          <t>€ / utente / mese</t>
        </is>
      </c>
      <c r="E32" s="11" t="inlineStr">
        <is>
          <t>Tipico range SaaS gestionali 2026: 20–60€/utente/mese.</t>
        </is>
      </c>
    </row>
    <row r="33">
      <c r="B33" s="15" t="inlineStr">
        <is>
          <t>Costo SaaS totale a 5 anni</t>
        </is>
      </c>
      <c r="C33" s="18">
        <f>C32*C8*60</f>
        <v/>
      </c>
    </row>
    <row r="34">
      <c r="B34" s="15" t="inlineStr">
        <is>
          <t>Costo custom totale a 5 anni (progetto + setup + 5 anni canone)</t>
        </is>
      </c>
      <c r="C34" s="18">
        <f>C23+C21*5</f>
        <v/>
      </c>
    </row>
    <row r="35">
      <c r="B35" s="8" t="inlineStr">
        <is>
          <t>Differenza (SaaS - Custom) a 5 anni</t>
        </is>
      </c>
      <c r="C35" s="22">
        <f>C33-C34</f>
        <v/>
      </c>
      <c r="D35" s="4" t="inlineStr">
        <is>
          <t>Positivo = custom conviene</t>
        </is>
      </c>
    </row>
    <row r="37" ht="36" customHeight="1">
      <c r="B37" s="23" t="inlineStr">
        <is>
          <t>Nota: il calcolo non considera inflazione, aumenti listino SaaS, né il valore della proprietà del codice nel custom. In pratica, il confronto tende a favorire ulteriormente il custom su orizzonti lunghi.</t>
        </is>
      </c>
    </row>
  </sheetData>
  <mergeCells count="9">
    <mergeCell ref="D25:E25"/>
    <mergeCell ref="B37:E37"/>
    <mergeCell ref="B30:E30"/>
    <mergeCell ref="B15:E15"/>
    <mergeCell ref="B3:E3"/>
    <mergeCell ref="B5:E5"/>
    <mergeCell ref="B2:E2"/>
    <mergeCell ref="D17:E17"/>
    <mergeCell ref="D35:E3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E37"/>
  <sheetViews>
    <sheetView workbookViewId="0">
      <selection activeCell="A1" sqref="A1"/>
    </sheetView>
  </sheetViews>
  <sheetFormatPr baseColWidth="8" defaultRowHeight="15"/>
  <cols>
    <col width="3" customWidth="1" min="1" max="1"/>
    <col width="44" customWidth="1" min="2" max="2"/>
    <col width="18" customWidth="1" min="3" max="3"/>
    <col width="14" customWidth="1" min="4" max="4"/>
    <col width="50" customWidth="1" min="5" max="5"/>
  </cols>
  <sheetData>
    <row r="2" ht="30" customHeight="1">
      <c r="B2" s="5" t="inlineStr">
        <is>
          <t>Esempio: PMI manifatturiero Veneto (32 dipendenti)</t>
        </is>
      </c>
    </row>
    <row r="3">
      <c r="B3" s="4" t="inlineStr">
        <is>
          <t>Inserisci i numeri del tuo caso nelle celle gialle. Le celle viola si aggiornano automaticamente.</t>
        </is>
      </c>
    </row>
    <row r="5">
      <c r="B5" s="6" t="inlineStr">
        <is>
          <t>INPUT — i numeri del tuo caso</t>
        </is>
      </c>
      <c r="C5" s="7" t="n"/>
      <c r="D5" s="7" t="n"/>
      <c r="E5" s="7" t="n"/>
    </row>
    <row r="7" ht="22" customHeight="1">
      <c r="B7" s="8" t="inlineStr">
        <is>
          <t>Ore perse per persona alla settimana</t>
        </is>
      </c>
      <c r="C7" s="9" t="n">
        <v>18</v>
      </c>
      <c r="D7" s="10" t="inlineStr">
        <is>
          <t>h / settimana</t>
        </is>
      </c>
      <c r="E7" s="11" t="inlineStr">
        <is>
          <t>Quante ore a settimana si perdono oggi nel processo che vuoi automatizzare.</t>
        </is>
      </c>
    </row>
    <row r="8" ht="22" customHeight="1">
      <c r="B8" s="8" t="inlineStr">
        <is>
          <t>Persone coinvolte nel processo</t>
        </is>
      </c>
      <c r="C8" s="12" t="n">
        <v>4</v>
      </c>
      <c r="D8" s="10" t="inlineStr">
        <is>
          <t>persone</t>
        </is>
      </c>
      <c r="E8" s="11" t="inlineStr">
        <is>
          <t>Numero di persone del tuo team che oggi lavorano (o subiscono) questo processo.</t>
        </is>
      </c>
    </row>
    <row r="9" ht="22" customHeight="1">
      <c r="B9" s="8" t="inlineStr">
        <is>
          <t>Costo orario medio aziendale</t>
        </is>
      </c>
      <c r="C9" s="13" t="n">
        <v>32</v>
      </c>
      <c r="D9" s="10" t="inlineStr">
        <is>
          <t>€ / ora</t>
        </is>
      </c>
      <c r="E9" s="11" t="inlineStr">
        <is>
          <t>Include stipendio lordo + contributi. Per PMI italiane: 25–45€/h è il range tipico.</t>
        </is>
      </c>
    </row>
    <row r="10" ht="22" customHeight="1">
      <c r="B10" s="8" t="inlineStr">
        <is>
          <t>Tasso di recupero stimato</t>
        </is>
      </c>
      <c r="C10" s="14" t="n">
        <v>70</v>
      </c>
      <c r="D10" s="10" t="inlineStr">
        <is>
          <t>% (0-100)</t>
        </is>
      </c>
      <c r="E10" s="11" t="inlineStr">
        <is>
          <t>Dopo automazione, quanto delle ore perse vengono davvero recuperate. 60-80% è realistico.</t>
        </is>
      </c>
    </row>
    <row r="11" ht="22" customHeight="1">
      <c r="B11" s="8" t="inlineStr">
        <is>
          <t>Costo progetto una-tantum</t>
        </is>
      </c>
      <c r="C11" s="13" t="n">
        <v>14500</v>
      </c>
      <c r="D11" s="10" t="inlineStr">
        <is>
          <t>€</t>
        </is>
      </c>
      <c r="E11" s="11" t="inlineStr">
        <is>
          <t>Budget di sviluppo una-tantum (il nostro range: 8.000–45.000€ per modulo operativo).</t>
        </is>
      </c>
    </row>
    <row r="12" ht="22" customHeight="1">
      <c r="B12" s="8" t="inlineStr">
        <is>
          <t>Canone mensile manutenzione</t>
        </is>
      </c>
      <c r="C12" s="13" t="n">
        <v>180</v>
      </c>
      <c r="D12" s="10" t="inlineStr">
        <is>
          <t>€ / mese</t>
        </is>
      </c>
      <c r="E12" s="11" t="inlineStr">
        <is>
          <t>Manutenzione, hosting, supporto. Tipico: 1–2% del progetto, al mese.</t>
        </is>
      </c>
    </row>
    <row r="13" ht="22" customHeight="1">
      <c r="B13" s="8" t="inlineStr">
        <is>
          <t>Costo setup interno (formazione, change)</t>
        </is>
      </c>
      <c r="C13" s="13" t="n">
        <v>2400</v>
      </c>
      <c r="D13" s="10" t="inlineStr">
        <is>
          <t>€</t>
        </is>
      </c>
      <c r="E13" s="11" t="inlineStr">
        <is>
          <t>Ore del tuo team per adozione + formazione, stimate a costo orario. Tipico: 10–20% del progetto.</t>
        </is>
      </c>
    </row>
    <row r="15">
      <c r="B15" s="6" t="inlineStr">
        <is>
          <t>OUTPUT — il tuo ritorno stimato</t>
        </is>
      </c>
      <c r="C15" s="7" t="n"/>
      <c r="D15" s="7" t="n"/>
      <c r="E15" s="7" t="n"/>
    </row>
    <row r="17">
      <c r="B17" s="15" t="inlineStr">
        <is>
          <t>Ore perse all'anno (tutto il team)</t>
        </is>
      </c>
      <c r="C17" s="16">
        <f>C7*C8*46</f>
        <v/>
      </c>
      <c r="D17" s="4" t="inlineStr">
        <is>
          <t>46 settimane / anno (al netto ferie)</t>
        </is>
      </c>
    </row>
    <row r="18">
      <c r="B18" s="15" t="inlineStr">
        <is>
          <t>Euro persi all'anno oggi</t>
        </is>
      </c>
      <c r="C18" s="17">
        <f>C17*C9</f>
        <v/>
      </c>
    </row>
    <row r="19">
      <c r="B19" s="15" t="inlineStr">
        <is>
          <t>Ore recuperate all'anno con l'automazione</t>
        </is>
      </c>
      <c r="C19" s="16">
        <f>C17*C10/100</f>
        <v/>
      </c>
    </row>
    <row r="20">
      <c r="B20" s="8" t="inlineStr">
        <is>
          <t>Euro recuperati all'anno (beneficio lordo)</t>
        </is>
      </c>
      <c r="C20" s="17">
        <f>C19*C9</f>
        <v/>
      </c>
    </row>
    <row r="21">
      <c r="B21" s="15" t="inlineStr">
        <is>
          <t>Costo annuo del sistema (canone × 12)</t>
        </is>
      </c>
      <c r="C21" s="18">
        <f>C12*12</f>
        <v/>
      </c>
    </row>
    <row r="22">
      <c r="B22" s="8" t="inlineStr">
        <is>
          <t>Beneficio netto annuo (recupero - canone)</t>
        </is>
      </c>
      <c r="C22" s="17">
        <f>C20-C21</f>
        <v/>
      </c>
    </row>
    <row r="23">
      <c r="B23" s="15" t="inlineStr">
        <is>
          <t>Investimento iniziale totale (progetto + setup)</t>
        </is>
      </c>
      <c r="C23" s="18">
        <f>C11+C13</f>
        <v/>
      </c>
    </row>
    <row r="25">
      <c r="B25" s="8" t="inlineStr">
        <is>
          <t>Break-even (mesi al recupero dell'investimento)</t>
        </is>
      </c>
      <c r="C25" s="19">
        <f>IF(C22&lt;=0,"mai (beneficio negativo)",C23/(C22/12))</f>
        <v/>
      </c>
      <c r="D25" s="4" t="inlineStr">
        <is>
          <t>Più basso = meglio</t>
        </is>
      </c>
    </row>
    <row r="26">
      <c r="B26" s="15" t="inlineStr">
        <is>
          <t>ROI a 1 anno</t>
        </is>
      </c>
      <c r="C26" s="20">
        <f>(C22*1-C23)/C23*100</f>
        <v/>
      </c>
    </row>
    <row r="27">
      <c r="B27" s="15" t="inlineStr">
        <is>
          <t>ROI a 3 anni</t>
        </is>
      </c>
      <c r="C27" s="20">
        <f>(C22*3-C23)/C23*100</f>
        <v/>
      </c>
    </row>
    <row r="28">
      <c r="B28" s="8" t="inlineStr">
        <is>
          <t>ROI a 5 anni</t>
        </is>
      </c>
      <c r="C28" s="21">
        <f>(C22*5-C23)/C23*100</f>
        <v/>
      </c>
    </row>
    <row r="30">
      <c r="B30" s="6" t="inlineStr">
        <is>
          <t>CONFRONTO CON UN SAAS EQUIVALENTE</t>
        </is>
      </c>
      <c r="C30" s="7" t="n"/>
      <c r="D30" s="7" t="n"/>
      <c r="E30" s="7" t="n"/>
    </row>
    <row r="32">
      <c r="B32" s="15" t="inlineStr">
        <is>
          <t>Costo SaaS ipotetico per utente/mese</t>
        </is>
      </c>
      <c r="C32" s="13" t="n">
        <v>28</v>
      </c>
      <c r="D32" s="4" t="inlineStr">
        <is>
          <t>€ / utente / mese</t>
        </is>
      </c>
      <c r="E32" s="11" t="inlineStr">
        <is>
          <t>Tipico range SaaS gestionali 2026: 20–60€/utente/mese.</t>
        </is>
      </c>
    </row>
    <row r="33">
      <c r="B33" s="15" t="inlineStr">
        <is>
          <t>Costo SaaS totale a 5 anni</t>
        </is>
      </c>
      <c r="C33" s="18">
        <f>C32*C8*60</f>
        <v/>
      </c>
    </row>
    <row r="34">
      <c r="B34" s="15" t="inlineStr">
        <is>
          <t>Costo custom totale a 5 anni (progetto + setup + 5 anni canone)</t>
        </is>
      </c>
      <c r="C34" s="18">
        <f>C23+C21*5</f>
        <v/>
      </c>
    </row>
    <row r="35">
      <c r="B35" s="8" t="inlineStr">
        <is>
          <t>Differenza (SaaS - Custom) a 5 anni</t>
        </is>
      </c>
      <c r="C35" s="22">
        <f>C33-C34</f>
        <v/>
      </c>
      <c r="D35" s="4" t="inlineStr">
        <is>
          <t>Positivo = custom conviene</t>
        </is>
      </c>
    </row>
    <row r="37" ht="36" customHeight="1">
      <c r="B37" s="23" t="inlineStr">
        <is>
          <t>Nota: il calcolo non considera inflazione, aumenti listino SaaS, né il valore della proprietà del codice nel custom. In pratica, il confronto tende a favorire ulteriormente il custom su orizzonti lunghi.</t>
        </is>
      </c>
    </row>
  </sheetData>
  <mergeCells count="9">
    <mergeCell ref="D25:E25"/>
    <mergeCell ref="B37:E37"/>
    <mergeCell ref="B30:E30"/>
    <mergeCell ref="B15:E15"/>
    <mergeCell ref="B3:E3"/>
    <mergeCell ref="B5:E5"/>
    <mergeCell ref="B2:E2"/>
    <mergeCell ref="D17:E17"/>
    <mergeCell ref="D35:E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2026-04-23T15:47:57Z</dcterms:created>
  <dcterms:modified xmlns:dcterms="http://purl.org/dc/terms/" xmlns:xsi="http://www.w3.org/2001/XMLSchema-instance" xsi:type="dcterms:W3CDTF">2026-04-23T15:47:57Z</dcterms:modified>
</cp:coreProperties>
</file>